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 refMode="R1C1"/>
</workbook>
</file>

<file path=xl/calcChain.xml><?xml version="1.0" encoding="utf-8"?>
<calcChain xmlns="http://schemas.openxmlformats.org/spreadsheetml/2006/main">
  <c r="Q18" i="1" l="1"/>
  <c r="P18" i="1"/>
  <c r="O18" i="1"/>
  <c r="N18" i="1"/>
  <c r="L18" i="1"/>
  <c r="K18" i="1"/>
  <c r="J18" i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N7" i="1" l="1"/>
  <c r="H18" i="1"/>
  <c r="G18" i="1"/>
  <c r="F18" i="1"/>
  <c r="I6" i="1" l="1"/>
  <c r="I7" i="1"/>
  <c r="M7" i="1"/>
  <c r="I16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Q7" i="1" l="1"/>
  <c r="I8" i="1"/>
  <c r="I12" i="1"/>
  <c r="I14" i="1"/>
  <c r="I9" i="1"/>
  <c r="I11" i="1"/>
  <c r="I13" i="1"/>
  <c r="I15" i="1"/>
  <c r="I10" i="1"/>
  <c r="I18" i="1" l="1"/>
  <c r="Q9" i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AV54" i="1" l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6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<sst xmlns="http://schemas.openxmlformats.org/spreadsheetml/2006/main" count="270" uniqueCount="67">
  <si>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</si>
  <si>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</si>
  <si>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</si>
  <si>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</si>
  <si>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</si>
  <si>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</si>
  <si>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</si>
  <si>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</si>
  <si>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</si>
  <si>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</si>
  <si>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</si>
  <si>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</si>
  <si>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</si>
  <si>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</si>
  <si>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</si>
  <si>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</si>
  <si>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</si>
  <si>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</si>
  <si>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</si>
  <si>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</si>
  <si>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</si>
  <si>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</si>
  <si>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</si>
  <si>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</si>
  <si>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</si>
  <si>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</si>
  <si>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</si>
  <si>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</si>
  <si>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</si>
  <si>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</si>
  <si>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</si>
  <si>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</si>
  <si>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</si>
  <si>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</si>
  <si>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</si>
  <si>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</si>
  <si>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</si>
  <si>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</si>
  <si>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</si>
  <si>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</si>
  <si>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</si>
  <si>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</si>
  <si>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</si>
  <si>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</si>
  <si>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</si>
  <si>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</si>
  <si>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</si>
  <si>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</si>
  <si>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</si>
  <si>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</si>
  <si>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</si>
  <si>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</si>
  <si>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</si>
  <si>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</si>
  <si>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</si>
  <si>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</si>
  <si>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</si>
  <si>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</si>
  <si>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</si>
  <si>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</si>
  <si>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</si>
  <si>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</si>
  <si>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</si>
  <si>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</si>
  <si>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</si>
  <si>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</si>
  <si>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24.06.2022г.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</si>
</sst>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9" sqref="Q19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7" t="s">
        <v>66</v>
      </c>
      <c r="B1" s="257"/>
      <c r="C1" s="257"/>
      <c r="D1" s="257"/>
      <c r="E1" s="2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9" t="s">
        <v>21</v>
      </c>
      <c r="B2" s="269"/>
      <c r="C2" s="269"/>
      <c r="D2" s="269"/>
      <c r="E2" s="26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4" t="s">
        <v>0</v>
      </c>
      <c r="B3" s="262" t="s">
        <v>54</v>
      </c>
      <c r="C3" s="258"/>
      <c r="D3" s="258"/>
      <c r="E3" s="263"/>
      <c r="F3" s="244" t="s">
        <v>62</v>
      </c>
      <c r="G3" s="244"/>
      <c r="H3" s="244"/>
      <c r="I3" s="244"/>
      <c r="J3" s="243" t="s">
        <v>63</v>
      </c>
      <c r="K3" s="244"/>
      <c r="L3" s="244"/>
      <c r="M3" s="245"/>
      <c r="N3" s="246" t="s">
        <v>64</v>
      </c>
      <c r="O3" s="247"/>
      <c r="P3" s="247"/>
      <c r="Q3" s="248"/>
    </row>
    <row r="4" spans="1:20" ht="18" customHeight="1" x14ac:dyDescent="0.25">
      <c r="A4" s="264"/>
      <c r="B4" s="265" t="s">
        <v>2</v>
      </c>
      <c r="C4" s="267" t="s">
        <v>29</v>
      </c>
      <c r="D4" s="267" t="s">
        <v>35</v>
      </c>
      <c r="E4" s="256" t="s">
        <v>1</v>
      </c>
      <c r="F4" s="249" t="s">
        <v>2</v>
      </c>
      <c r="G4" s="250" t="s">
        <v>29</v>
      </c>
      <c r="H4" s="250" t="s">
        <v>35</v>
      </c>
      <c r="I4" s="251" t="s">
        <v>1</v>
      </c>
      <c r="J4" s="252" t="s">
        <v>2</v>
      </c>
      <c r="K4" s="250" t="s">
        <v>29</v>
      </c>
      <c r="L4" s="250" t="s">
        <v>35</v>
      </c>
      <c r="M4" s="253" t="s">
        <v>1</v>
      </c>
      <c r="N4" s="254" t="s">
        <v>2</v>
      </c>
      <c r="O4" s="255" t="s">
        <v>29</v>
      </c>
      <c r="P4" s="255" t="s">
        <v>35</v>
      </c>
      <c r="Q4" s="256" t="s">
        <v>1</v>
      </c>
    </row>
    <row r="5" spans="1:20" ht="31.5" customHeight="1" thickBot="1" x14ac:dyDescent="0.3">
      <c r="A5" s="264"/>
      <c r="B5" s="266"/>
      <c r="C5" s="268"/>
      <c r="D5" s="268"/>
      <c r="E5" s="256"/>
      <c r="F5" s="249"/>
      <c r="G5" s="250"/>
      <c r="H5" s="250"/>
      <c r="I5" s="251"/>
      <c r="J5" s="252"/>
      <c r="K5" s="250"/>
      <c r="L5" s="250"/>
      <c r="M5" s="253"/>
      <c r="N5" s="254"/>
      <c r="O5" s="255"/>
      <c r="P5" s="255"/>
      <c r="Q5" s="256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9.7114096209851619E-2</v>
      </c>
      <c r="F6" s="230"/>
      <c r="G6" s="222"/>
      <c r="H6" s="222"/>
      <c r="I6" s="231">
        <f>G6/G18</f>
        <v>0</v>
      </c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9.6987184091811479E-2</v>
      </c>
    </row>
    <row r="7" spans="1:20" s="23" customFormat="1" x14ac:dyDescent="0.25">
      <c r="A7" s="18" t="s">
        <v>23</v>
      </c>
      <c r="B7" s="11">
        <v>59</v>
      </c>
      <c r="C7" s="104">
        <v>12373.2443</v>
      </c>
      <c r="D7" s="104">
        <v>5803.8483715399998</v>
      </c>
      <c r="E7" s="12">
        <f>C7/C18</f>
        <v>0.11564964233202141</v>
      </c>
      <c r="F7" s="19">
        <v>1</v>
      </c>
      <c r="G7" s="104">
        <v>109.982619</v>
      </c>
      <c r="H7" s="104">
        <v>54.911000000000001</v>
      </c>
      <c r="I7" s="13">
        <f>G7/G18</f>
        <v>7.9698553797509827E-2</v>
      </c>
      <c r="J7" s="11">
        <v>1</v>
      </c>
      <c r="K7" s="220">
        <v>140</v>
      </c>
      <c r="L7" s="221">
        <v>34.700000000000003</v>
      </c>
      <c r="M7" s="12">
        <f>K7/K18</f>
        <v>1</v>
      </c>
      <c r="N7" s="11">
        <f t="shared" si="0"/>
        <v>60</v>
      </c>
      <c r="O7" s="104">
        <f t="shared" si="0"/>
        <v>12513.2443</v>
      </c>
      <c r="P7" s="104">
        <f t="shared" si="0"/>
        <v>5838.5483715399996</v>
      </c>
      <c r="Q7" s="12">
        <f>O7/O18</f>
        <v>0.11680534249668828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9.9020123074917255E-2</v>
      </c>
      <c r="F8" s="19"/>
      <c r="G8" s="104"/>
      <c r="H8" s="104"/>
      <c r="I8" s="13">
        <f>G8/G18</f>
        <v>0</v>
      </c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9.8890720093903275E-2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0.22430683432964491</v>
      </c>
      <c r="F9" s="19">
        <v>2</v>
      </c>
      <c r="G9" s="104">
        <v>1080</v>
      </c>
      <c r="H9" s="104">
        <v>521.89090799999997</v>
      </c>
      <c r="I9" s="13">
        <f>G9/G18</f>
        <v>0.78261855267613345</v>
      </c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0.2240137022659521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6.00126887110125E-2</v>
      </c>
      <c r="F10" s="19"/>
      <c r="G10" s="104"/>
      <c r="H10" s="104"/>
      <c r="I10" s="13">
        <f>G10/G18</f>
        <v>0</v>
      </c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5.9934262017763563E-2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0.17319719256651522</v>
      </c>
      <c r="F11" s="19"/>
      <c r="G11" s="104"/>
      <c r="H11" s="104"/>
      <c r="I11" s="13">
        <f>G11/G18</f>
        <v>0</v>
      </c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0.17297085238105209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5.1025907999984993E-2</v>
      </c>
      <c r="F12" s="19"/>
      <c r="G12" s="104"/>
      <c r="H12" s="104"/>
      <c r="I12" s="13">
        <f>G12/G18</f>
        <v>0</v>
      </c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5.0959225547983315E-2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4.1602326438534072E-2</v>
      </c>
      <c r="F13" s="19"/>
      <c r="G13" s="104"/>
      <c r="H13" s="104"/>
      <c r="I13" s="13">
        <f>G13/G18</f>
        <v>0</v>
      </c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4.1547959054500525E-2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5.8720967624548114E-2</v>
      </c>
      <c r="F14" s="19">
        <v>1</v>
      </c>
      <c r="G14" s="104">
        <v>190</v>
      </c>
      <c r="H14" s="104">
        <v>94</v>
      </c>
      <c r="I14" s="13">
        <f>G14/G18</f>
        <v>0.13768289352635682</v>
      </c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5.8644228997866213E-2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7.856131748155222E-2</v>
      </c>
      <c r="F15" s="19"/>
      <c r="G15" s="104"/>
      <c r="H15" s="104"/>
      <c r="I15" s="13">
        <f>G15/G18</f>
        <v>0</v>
      </c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7.8458650787563089E-2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3.7854344429672876E-4</v>
      </c>
      <c r="F16" s="19"/>
      <c r="G16" s="104"/>
      <c r="H16" s="104"/>
      <c r="I16" s="13">
        <f>G16/G18</f>
        <v>0</v>
      </c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3.7804875040407186E-4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4.1035978712107611E-4</v>
      </c>
      <c r="F17" s="19"/>
      <c r="G17" s="104"/>
      <c r="H17" s="104"/>
      <c r="I17" s="13">
        <v>0</v>
      </c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4.0982351451210796E-4</v>
      </c>
    </row>
    <row r="18" spans="1:53" ht="29.25" customHeight="1" thickBot="1" x14ac:dyDescent="0.3">
      <c r="A18" s="107" t="s">
        <v>3</v>
      </c>
      <c r="B18" s="77">
        <f>SUM(B6:B17)</f>
        <v>403</v>
      </c>
      <c r="C18" s="237">
        <f>SUM(C6:C17)</f>
        <v>106989.04078299999</v>
      </c>
      <c r="D18" s="237">
        <f>SUM(D6:D17)</f>
        <v>46160.591410730005</v>
      </c>
      <c r="E18" s="78">
        <f>SUM(E6:E16)</f>
        <v>0.99958964021287922</v>
      </c>
      <c r="F18" s="218">
        <f>SUM(F6:F17)</f>
        <v>4</v>
      </c>
      <c r="G18" s="223">
        <f>SUM(G6:G17)</f>
        <v>1379.9826189999999</v>
      </c>
      <c r="H18" s="223">
        <f>SUM(H6:H17)</f>
        <v>670.80190799999991</v>
      </c>
      <c r="I18" s="232">
        <f>SUM(I6:I17)</f>
        <v>1</v>
      </c>
      <c r="J18" s="219">
        <f>SUM(J6:J17)</f>
        <v>1</v>
      </c>
      <c r="K18" s="240">
        <f>SUM(K6:K17)</f>
        <v>140</v>
      </c>
      <c r="L18" s="241">
        <f>SUM(L6:L17)</f>
        <v>34.700000000000003</v>
      </c>
      <c r="M18" s="235">
        <f t="shared" ref="L18:Q18" si="2">SUM(M6:M17)</f>
        <v>1</v>
      </c>
      <c r="N18" s="77">
        <f>SUM(N6:N17)</f>
        <v>404</v>
      </c>
      <c r="O18" s="195">
        <f>SUM(O6:O17)</f>
        <v>107129.04078299999</v>
      </c>
      <c r="P18" s="195">
        <f>SUM(P6:P17)</f>
        <v>46195.291410730002</v>
      </c>
      <c r="Q18" s="78">
        <f>SUM(Q6:Q17)</f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0" t="s">
        <v>49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1" t="s">
        <v>4</v>
      </c>
      <c r="B21" s="246" t="s">
        <v>22</v>
      </c>
      <c r="C21" s="247"/>
      <c r="D21" s="247"/>
      <c r="E21" s="248"/>
      <c r="F21" s="246" t="s">
        <v>23</v>
      </c>
      <c r="G21" s="247"/>
      <c r="H21" s="247"/>
      <c r="I21" s="248"/>
      <c r="J21" s="246" t="s">
        <v>19</v>
      </c>
      <c r="K21" s="247"/>
      <c r="L21" s="247"/>
      <c r="M21" s="248"/>
      <c r="N21" s="246" t="s">
        <v>30</v>
      </c>
      <c r="O21" s="247"/>
      <c r="P21" s="247"/>
      <c r="Q21" s="248"/>
      <c r="R21" s="246" t="s">
        <v>27</v>
      </c>
      <c r="S21" s="247"/>
      <c r="T21" s="247"/>
      <c r="U21" s="248"/>
      <c r="V21" s="247" t="s">
        <v>38</v>
      </c>
      <c r="W21" s="247"/>
      <c r="X21" s="247"/>
      <c r="Y21" s="248"/>
      <c r="Z21" s="247" t="s">
        <v>26</v>
      </c>
      <c r="AA21" s="247"/>
      <c r="AB21" s="247"/>
      <c r="AC21" s="247"/>
      <c r="AD21" s="246" t="s">
        <v>37</v>
      </c>
      <c r="AE21" s="247"/>
      <c r="AF21" s="247"/>
      <c r="AG21" s="247"/>
      <c r="AH21" s="246" t="s">
        <v>28</v>
      </c>
      <c r="AI21" s="247"/>
      <c r="AJ21" s="247"/>
      <c r="AK21" s="247"/>
      <c r="AL21" s="258" t="s">
        <v>59</v>
      </c>
      <c r="AM21" s="258"/>
      <c r="AN21" s="258"/>
      <c r="AO21" s="258"/>
      <c r="AP21" s="247" t="s">
        <v>48</v>
      </c>
      <c r="AQ21" s="247"/>
      <c r="AR21" s="247"/>
      <c r="AS21" s="247"/>
      <c r="AT21" s="258" t="s">
        <v>61</v>
      </c>
      <c r="AU21" s="258"/>
      <c r="AV21" s="258"/>
      <c r="AW21" s="258"/>
      <c r="AX21" s="247" t="s">
        <v>20</v>
      </c>
      <c r="AY21" s="247"/>
      <c r="AZ21" s="247"/>
      <c r="BA21" s="248"/>
    </row>
    <row r="22" spans="1:53" ht="55.5" customHeight="1" thickBot="1" x14ac:dyDescent="0.3">
      <c r="A22" s="272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2.4245864118273334E-3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0.48919690175295555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3">J23+F23+B23+R23+N23+Z23+AH23+AD23+V23+AP23+AT23</f>
        <v>37</v>
      </c>
      <c r="AY23" s="17">
        <f t="shared" ref="AY23:AY39" si="4">C23+G23+K23+O23+S23+AA23+AI23+AE23+W23+AQ23+AU23</f>
        <v>11854.436185999999</v>
      </c>
      <c r="AZ23" s="159">
        <f t="shared" ref="AZ23:AZ39" si="5">D23+H23+L23+P23+T23+AB23+AJ23+AF23+X23+AR23+AV23</f>
        <v>5285.3651659999996</v>
      </c>
      <c r="BA23" s="91">
        <f>AY23/AY40</f>
        <v>0.11095603347916104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1.5355713941573111E-2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0.22013860578883002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3"/>
        <v>21</v>
      </c>
      <c r="AY24" s="17">
        <f t="shared" si="4"/>
        <v>12173.652</v>
      </c>
      <c r="AZ24" s="159">
        <f t="shared" si="5"/>
        <v>4508.2768020000003</v>
      </c>
      <c r="BA24" s="12">
        <f>AY24/AY40</f>
        <v>0.11394385339649218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4.7637465624112828E-2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3"/>
        <v>27</v>
      </c>
      <c r="AY25" s="17">
        <f t="shared" si="4"/>
        <v>9117.43</v>
      </c>
      <c r="AZ25" s="159">
        <f t="shared" si="5"/>
        <v>4146.5514220000005</v>
      </c>
      <c r="BA25" s="12">
        <f>AY25/AY40</f>
        <v>8.5337999416508686E-2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0.12607849341502134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3.2613126783530371E-3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3"/>
        <v>37</v>
      </c>
      <c r="AY26" s="17">
        <f t="shared" si="4"/>
        <v>11486.004000000001</v>
      </c>
      <c r="AZ26" s="159">
        <f t="shared" si="5"/>
        <v>5215.1767680000012</v>
      </c>
      <c r="BA26" s="12">
        <f>AY26/AY40</f>
        <v>0.10750755450275093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0.41784392796641062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3"/>
        <v>21</v>
      </c>
      <c r="AY27" s="17">
        <f t="shared" si="4"/>
        <v>12028.431736</v>
      </c>
      <c r="AZ27" s="159">
        <f t="shared" si="5"/>
        <v>5551.9188299999996</v>
      </c>
      <c r="BA27" s="12">
        <f>AY27/AY40</f>
        <v>0.11258460996884895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/>
      <c r="W28" s="6"/>
      <c r="X28" s="26"/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3"/>
        <v>11</v>
      </c>
      <c r="AY28" s="17">
        <f t="shared" si="4"/>
        <v>2775.62</v>
      </c>
      <c r="AZ28" s="159">
        <f t="shared" si="5"/>
        <v>1021.0876</v>
      </c>
      <c r="BA28" s="12">
        <f>AY28/AY40</f>
        <v>2.5979454510805106E-2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2.3639717515316499E-2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3.2613126783530371E-3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3"/>
        <v>18</v>
      </c>
      <c r="AY29" s="17">
        <f t="shared" si="4"/>
        <v>1857.5</v>
      </c>
      <c r="AZ29" s="159">
        <f t="shared" si="5"/>
        <v>817.93171200000006</v>
      </c>
      <c r="BA29" s="12">
        <f>AY29/AY40</f>
        <v>1.7385966650269306E-2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1.3133176397398055E-2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3"/>
        <v>20</v>
      </c>
      <c r="AY30" s="17">
        <f t="shared" si="4"/>
        <v>3039.8661519999996</v>
      </c>
      <c r="AZ30" s="159">
        <f t="shared" si="5"/>
        <v>1257.2349569999999</v>
      </c>
      <c r="BA30" s="12">
        <f>AY30/AY40</f>
        <v>2.8452765297418289E-2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7.5566276501951883E-3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3"/>
        <v>12</v>
      </c>
      <c r="AY31" s="17">
        <f t="shared" si="4"/>
        <v>923.52260000000001</v>
      </c>
      <c r="AZ31" s="159">
        <f t="shared" si="5"/>
        <v>431.63815999999997</v>
      </c>
      <c r="BA31" s="12">
        <f>AY31/AY40</f>
        <v>8.6440555178304169E-3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2.3429586692958127E-2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3"/>
        <v>22</v>
      </c>
      <c r="AY32" s="17">
        <f t="shared" si="4"/>
        <v>2432.6999999999998</v>
      </c>
      <c r="AZ32" s="159">
        <f t="shared" si="5"/>
        <v>1163.5657000000001</v>
      </c>
      <c r="BA32" s="12">
        <f>AY32/AY40</f>
        <v>2.2769766390368849E-2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3.5468894766750872E-2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4.2119434684367088E-3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3"/>
        <v>38</v>
      </c>
      <c r="AY33" s="17">
        <f t="shared" si="4"/>
        <v>7461.4484000000002</v>
      </c>
      <c r="AZ33" s="159">
        <f t="shared" si="5"/>
        <v>3300.5300830000001</v>
      </c>
      <c r="BA33" s="12">
        <f>AY33/AY40</f>
        <v>6.9838219674350083E-2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3.0226510600780753E-2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3"/>
        <v>18</v>
      </c>
      <c r="AY34" s="17">
        <f t="shared" si="4"/>
        <v>2087.8000000000002</v>
      </c>
      <c r="AZ34" s="159">
        <f t="shared" si="5"/>
        <v>858.61565099999984</v>
      </c>
      <c r="BA34" s="12">
        <f>AY34/AY40</f>
        <v>1.954154571867147E-2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3.1923721089059886E-3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3"/>
        <v>32</v>
      </c>
      <c r="AY35" s="17">
        <f t="shared" si="4"/>
        <v>3864.2455499999996</v>
      </c>
      <c r="AZ35" s="159">
        <f t="shared" si="5"/>
        <v>1685.8407905399999</v>
      </c>
      <c r="BA35" s="12">
        <f>AY35/AY40</f>
        <v>3.6168852899462485E-2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7.6258091824793284E-3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3"/>
        <v>26</v>
      </c>
      <c r="AY36" s="17">
        <f t="shared" si="4"/>
        <v>7386.6560000000009</v>
      </c>
      <c r="AZ36" s="159">
        <f t="shared" si="5"/>
        <v>2901.58103299</v>
      </c>
      <c r="BA36" s="12">
        <f>AY36/AY40</f>
        <v>6.9138172206197404E-2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6</v>
      </c>
      <c r="G37" s="6">
        <v>403.608</v>
      </c>
      <c r="H37" s="6">
        <v>174.88229999999999</v>
      </c>
      <c r="I37" s="12">
        <f>G37/G40</f>
        <v>3.2619415750160211E-2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3"/>
        <v>28</v>
      </c>
      <c r="AY37" s="17">
        <f t="shared" si="4"/>
        <v>6242.3266599999997</v>
      </c>
      <c r="AZ37" s="159">
        <f t="shared" si="5"/>
        <v>2900.8548942000002</v>
      </c>
      <c r="BA37" s="12">
        <f>AY37/AY40</f>
        <v>5.8427393340967415E-2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0.21013082235836889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3"/>
        <v>15</v>
      </c>
      <c r="AY38" s="17">
        <f t="shared" si="4"/>
        <v>7146</v>
      </c>
      <c r="AZ38" s="159">
        <f t="shared" si="5"/>
        <v>3109.3805769999999</v>
      </c>
      <c r="BA38" s="12">
        <f>AY38/AY40</f>
        <v>6.6885662278774946E-2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3.6368796177409998E-3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0.21076233183856502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3"/>
        <v>17</v>
      </c>
      <c r="AY39" s="17">
        <f t="shared" si="4"/>
        <v>4920.9014989999996</v>
      </c>
      <c r="AZ39" s="159">
        <f t="shared" si="5"/>
        <v>1977.5314049999999</v>
      </c>
      <c r="BA39" s="14">
        <f>AY39/AY40</f>
        <v>4.6059019838963246E-2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6">SUM(E23:E38)</f>
        <v>0.80943478742931751</v>
      </c>
      <c r="F40" s="80">
        <f>SUM(F23:F39)</f>
        <v>59</v>
      </c>
      <c r="G40" s="81">
        <f>SUM(G23:G39)</f>
        <v>12373.244299999998</v>
      </c>
      <c r="H40" s="81">
        <f>SUM(H23:H39)</f>
        <v>5803.8483715399998</v>
      </c>
      <c r="I40" s="88">
        <f t="shared" si="6"/>
        <v>0.99636312038225916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7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7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7"/>
        <v>0.963443381927792</v>
      </c>
      <c r="V40" s="83">
        <f t="shared" ref="V40:AB40" si="8">SUM(V23:V39)</f>
        <v>9</v>
      </c>
      <c r="W40" s="85">
        <f t="shared" si="8"/>
        <v>6132.5</v>
      </c>
      <c r="X40" s="86">
        <f>SUM(X23:X39)</f>
        <v>2987.6592270000001</v>
      </c>
      <c r="Y40" s="87">
        <f t="shared" si="8"/>
        <v>0.93083240820549329</v>
      </c>
      <c r="Z40" s="34">
        <f t="shared" si="8"/>
        <v>21</v>
      </c>
      <c r="AA40" s="35">
        <f t="shared" si="8"/>
        <v>6420.7</v>
      </c>
      <c r="AB40" s="35">
        <f t="shared" si="8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9">SUM(AG23:AG39)</f>
        <v>1.3956529653745247</v>
      </c>
      <c r="AH40" s="34">
        <f t="shared" si="9"/>
        <v>14</v>
      </c>
      <c r="AI40" s="35">
        <f t="shared" si="9"/>
        <v>4450.9930000000004</v>
      </c>
      <c r="AJ40" s="35">
        <f t="shared" si="9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0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9"/>
        <v>8405.2000000000007</v>
      </c>
      <c r="AR40" s="200">
        <f t="shared" si="9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402</v>
      </c>
      <c r="AY40" s="42">
        <f>C40+G40+K40+O40+S40+AA40+AI40+AE40+W40+AQ40+AM40+AU40</f>
        <v>106839.04078299999</v>
      </c>
      <c r="AZ40" s="42">
        <f>D40+H40+L40+P40+T40+AB40+AJ40+AF40+X40+AR40+AN40+AV40</f>
        <v>46150.085870730007</v>
      </c>
      <c r="BA40" s="38">
        <f>SUM(BA23:BA38)</f>
        <v>0.95356190524887763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0" t="s">
        <v>50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86" t="s">
        <v>65</v>
      </c>
      <c r="B43" s="278" t="s">
        <v>22</v>
      </c>
      <c r="C43" s="279"/>
      <c r="D43" s="280"/>
      <c r="E43" s="281"/>
      <c r="F43" s="282" t="s">
        <v>23</v>
      </c>
      <c r="G43" s="279"/>
      <c r="H43" s="280"/>
      <c r="I43" s="281"/>
      <c r="J43" s="283" t="s">
        <v>19</v>
      </c>
      <c r="K43" s="284"/>
      <c r="L43" s="284"/>
      <c r="M43" s="285"/>
      <c r="N43" s="283" t="s">
        <v>30</v>
      </c>
      <c r="O43" s="284"/>
      <c r="P43" s="284"/>
      <c r="Q43" s="285"/>
      <c r="R43" s="283" t="s">
        <v>27</v>
      </c>
      <c r="S43" s="284"/>
      <c r="T43" s="284"/>
      <c r="U43" s="285"/>
      <c r="V43" s="282" t="s">
        <v>38</v>
      </c>
      <c r="W43" s="279"/>
      <c r="X43" s="279"/>
      <c r="Y43" s="280"/>
      <c r="Z43" s="283" t="s">
        <v>26</v>
      </c>
      <c r="AA43" s="284"/>
      <c r="AB43" s="284"/>
      <c r="AC43" s="285"/>
      <c r="AD43" s="283" t="s">
        <v>37</v>
      </c>
      <c r="AE43" s="284"/>
      <c r="AF43" s="284"/>
      <c r="AG43" s="285"/>
      <c r="AH43" s="283" t="s">
        <v>28</v>
      </c>
      <c r="AI43" s="284"/>
      <c r="AJ43" s="284"/>
      <c r="AK43" s="284"/>
      <c r="AL43" s="278" t="s">
        <v>59</v>
      </c>
      <c r="AM43" s="279"/>
      <c r="AN43" s="279"/>
      <c r="AO43" s="281"/>
      <c r="AP43" s="282" t="s">
        <v>48</v>
      </c>
      <c r="AQ43" s="279"/>
      <c r="AR43" s="279"/>
      <c r="AS43" s="280"/>
      <c r="AT43" s="259" t="s">
        <v>61</v>
      </c>
      <c r="AU43" s="260"/>
      <c r="AV43" s="260"/>
      <c r="AW43" s="261"/>
      <c r="AX43" s="283" t="s">
        <v>20</v>
      </c>
      <c r="AY43" s="284"/>
      <c r="AZ43" s="284"/>
      <c r="BA43" s="285"/>
    </row>
    <row r="44" spans="1:55" ht="58.5" thickBot="1" x14ac:dyDescent="0.3">
      <c r="A44" s="287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0.62999938504406638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7.9902160619649415E-2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1">B45+F45+J45+N45+R45+Z45+AH45+AD45+V45+AP45+AL45</f>
        <v>273</v>
      </c>
      <c r="AY45" s="17">
        <f t="shared" si="11"/>
        <v>69552.297948000007</v>
      </c>
      <c r="AZ45" s="17">
        <f t="shared" si="11"/>
        <v>30990.62079053</v>
      </c>
      <c r="BA45" s="91">
        <f>AZ45/AZ54</f>
        <v>0.67151080502350158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0.21093901782897795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1"/>
        <v>42</v>
      </c>
      <c r="AY46" s="6">
        <f t="shared" si="11"/>
        <v>16488.011186</v>
      </c>
      <c r="AZ46" s="6">
        <f t="shared" si="11"/>
        <v>5994.1665730000004</v>
      </c>
      <c r="BA46" s="12">
        <f>AZ46/AZ54</f>
        <v>0.12988276834100027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3.7015352553897284E-2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0.48919690175295555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1"/>
        <v>18</v>
      </c>
      <c r="AY47" s="6">
        <f t="shared" si="11"/>
        <v>5240.3225999999995</v>
      </c>
      <c r="AZ47" s="6">
        <f t="shared" si="11"/>
        <v>2282.0455999999999</v>
      </c>
      <c r="BA47" s="12">
        <f>AZ47/AZ54</f>
        <v>4.9447808364800824E-2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9.019461451997679E-2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3</v>
      </c>
      <c r="W48" s="6">
        <v>2642.5</v>
      </c>
      <c r="X48" s="6">
        <v>1294</v>
      </c>
      <c r="Y48" s="7">
        <f>W48/W54</f>
        <v>0.43090093762739501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1"/>
        <v>46</v>
      </c>
      <c r="AY48" s="6">
        <f t="shared" si="11"/>
        <v>12058.191048999999</v>
      </c>
      <c r="AZ48" s="6">
        <f t="shared" si="11"/>
        <v>5244.1895430000004</v>
      </c>
      <c r="BA48" s="12">
        <f>AZ48/AZ54</f>
        <v>0.11363212003781013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4</v>
      </c>
      <c r="G49" s="6">
        <v>381.608</v>
      </c>
      <c r="H49" s="6">
        <v>163.88229999999999</v>
      </c>
      <c r="I49" s="7">
        <f>G49/G54</f>
        <v>3.084138571482016E-2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18</v>
      </c>
      <c r="AY49" s="6">
        <f>C49+G49+K49+O49+S49+AA49+AI49+AE49+W49+AQ49+AM49+AU49</f>
        <v>2572.7179999999998</v>
      </c>
      <c r="AZ49" s="6">
        <f>D49+H49+L49+P49+T49+AB49+AJ49+AF49+X49+AR49+AN49+AV49</f>
        <v>1179.7689042</v>
      </c>
      <c r="BA49" s="12">
        <f>AZ49/AZ54</f>
        <v>2.5563462311898003E-2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1.0102443382613887E-3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2">B50+F50+J50+N50+R50+Z50+AH50+AD50+V50+AP50+AL50</f>
        <v>1</v>
      </c>
      <c r="AY50" s="6">
        <f t="shared" si="12"/>
        <v>12.5</v>
      </c>
      <c r="AZ50" s="6">
        <f t="shared" si="12"/>
        <v>2.5</v>
      </c>
      <c r="BA50" s="12">
        <f>AY50/AY54</f>
        <v>1.1699842967879746E-4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2"/>
        <v>1</v>
      </c>
      <c r="AY51" s="6">
        <f t="shared" si="12"/>
        <v>400</v>
      </c>
      <c r="AZ51" s="6">
        <f t="shared" si="12"/>
        <v>200</v>
      </c>
      <c r="BA51" s="12">
        <f>AZ51/AZ54</f>
        <v>4.3336389390992739E-3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2"/>
        <v>1</v>
      </c>
      <c r="AY52" s="6">
        <f t="shared" si="12"/>
        <v>134</v>
      </c>
      <c r="AZ52" s="6">
        <f t="shared" si="12"/>
        <v>67</v>
      </c>
      <c r="BA52" s="12">
        <f>AZ52/AZ54</f>
        <v>1.4517690445982566E-3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2"/>
        <v>2</v>
      </c>
      <c r="AY53" s="6">
        <f t="shared" si="12"/>
        <v>381</v>
      </c>
      <c r="AZ53" s="6">
        <f t="shared" si="12"/>
        <v>190.3</v>
      </c>
      <c r="BA53" s="12">
        <f>AZ53/AZ54</f>
        <v>4.1234574505529592E-3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3">SUM(E45:E53)</f>
        <v>0.99999999999999989</v>
      </c>
      <c r="F54" s="121">
        <f t="shared" ref="F54:L54" si="14">SUM(F45:F53)</f>
        <v>59</v>
      </c>
      <c r="G54" s="122">
        <f t="shared" si="14"/>
        <v>12373.2443</v>
      </c>
      <c r="H54" s="122">
        <f t="shared" si="14"/>
        <v>5803.8483715399998</v>
      </c>
      <c r="I54" s="79">
        <f t="shared" si="14"/>
        <v>1</v>
      </c>
      <c r="J54" s="120">
        <f t="shared" si="14"/>
        <v>61</v>
      </c>
      <c r="K54" s="122">
        <f t="shared" si="14"/>
        <v>10594.067986</v>
      </c>
      <c r="L54" s="122">
        <f t="shared" si="14"/>
        <v>4834.1860829999996</v>
      </c>
      <c r="M54" s="79">
        <f t="shared" si="13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3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5">SUM(U45:U51)</f>
        <v>0.98381021382761602</v>
      </c>
      <c r="V54" s="120">
        <f>SUM(V45:V53)</f>
        <v>9</v>
      </c>
      <c r="W54" s="120">
        <f t="shared" ref="W54" si="16">SUM(W45:W53)</f>
        <v>6132.5</v>
      </c>
      <c r="X54" s="120">
        <f t="shared" ref="X54:AL54" si="17">SUM(X45:X53)</f>
        <v>2987.6592270000001</v>
      </c>
      <c r="Y54" s="87">
        <f t="shared" si="17"/>
        <v>1</v>
      </c>
      <c r="Z54" s="121">
        <f t="shared" si="17"/>
        <v>21</v>
      </c>
      <c r="AA54" s="130">
        <f t="shared" si="17"/>
        <v>6420.7</v>
      </c>
      <c r="AB54" s="130">
        <f t="shared" si="17"/>
        <v>2020.32155399</v>
      </c>
      <c r="AC54" s="79">
        <f t="shared" si="17"/>
        <v>1</v>
      </c>
      <c r="AD54" s="120">
        <f t="shared" si="17"/>
        <v>33</v>
      </c>
      <c r="AE54" s="122">
        <f t="shared" si="17"/>
        <v>5459.2129519999999</v>
      </c>
      <c r="AF54" s="122">
        <f t="shared" si="17"/>
        <v>2475.1545302000004</v>
      </c>
      <c r="AG54" s="126">
        <f t="shared" si="17"/>
        <v>1</v>
      </c>
      <c r="AH54" s="127">
        <f t="shared" si="17"/>
        <v>14</v>
      </c>
      <c r="AI54" s="128">
        <f t="shared" si="17"/>
        <v>4450.9930000000004</v>
      </c>
      <c r="AJ54" s="128">
        <f t="shared" si="17"/>
        <v>1985.7492520000001</v>
      </c>
      <c r="AK54" s="134">
        <f t="shared" si="17"/>
        <v>1</v>
      </c>
      <c r="AL54" s="147">
        <f t="shared" si="17"/>
        <v>2</v>
      </c>
      <c r="AM54" s="148">
        <f t="shared" ref="AM54:AO54" si="18">SUM(AM45:AM53)</f>
        <v>40.5</v>
      </c>
      <c r="AN54" s="148">
        <f t="shared" si="18"/>
        <v>17.00432</v>
      </c>
      <c r="AO54" s="137">
        <f t="shared" si="18"/>
        <v>1</v>
      </c>
      <c r="AP54" s="129">
        <f t="shared" ref="AP54:BA54" si="19">SUM(AP45:AP53)</f>
        <v>16</v>
      </c>
      <c r="AQ54" s="129">
        <f t="shared" si="19"/>
        <v>8405.2000000000007</v>
      </c>
      <c r="AR54" s="208">
        <f t="shared" si="19"/>
        <v>3931.0587999999998</v>
      </c>
      <c r="AS54" s="131">
        <f t="shared" si="19"/>
        <v>1</v>
      </c>
      <c r="AT54" s="202">
        <f>SUM(AT45:AT53)</f>
        <v>1</v>
      </c>
      <c r="AU54" s="210">
        <f t="shared" ref="AU54:AV54" si="20">SUM(AU45:AU53)</f>
        <v>43.904000000000003</v>
      </c>
      <c r="AV54" s="210">
        <f t="shared" si="20"/>
        <v>21.952000000000002</v>
      </c>
      <c r="AW54" s="38">
        <f>SUM(AW45:AW53)</f>
        <v>1</v>
      </c>
      <c r="AX54" s="209">
        <f>SUM(AX45:AX53)</f>
        <v>402</v>
      </c>
      <c r="AY54" s="130">
        <f t="shared" si="19"/>
        <v>106839.040783</v>
      </c>
      <c r="AZ54" s="130">
        <f t="shared" si="19"/>
        <v>46150.591410729998</v>
      </c>
      <c r="BA54" s="82">
        <f t="shared" si="19"/>
        <v>1.00006282794294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90" t="s">
        <v>51</v>
      </c>
      <c r="B58" s="290"/>
      <c r="C58" s="290"/>
      <c r="D58" s="290"/>
      <c r="E58" s="290"/>
      <c r="F58" s="290"/>
      <c r="G58" s="290"/>
      <c r="H58" s="290"/>
      <c r="I58" s="290"/>
      <c r="J58" s="290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88" t="s">
        <v>39</v>
      </c>
      <c r="B59" s="273" t="s">
        <v>22</v>
      </c>
      <c r="C59" s="274"/>
      <c r="D59" s="275"/>
      <c r="E59" s="215"/>
      <c r="F59" s="273" t="s">
        <v>23</v>
      </c>
      <c r="G59" s="274"/>
      <c r="H59" s="274"/>
      <c r="I59" s="275"/>
      <c r="J59" s="273" t="s">
        <v>19</v>
      </c>
      <c r="K59" s="274"/>
      <c r="L59" s="274"/>
      <c r="M59" s="276"/>
      <c r="N59" s="277" t="s">
        <v>30</v>
      </c>
      <c r="O59" s="274"/>
      <c r="P59" s="274"/>
      <c r="Q59" s="276"/>
      <c r="R59" s="291" t="s">
        <v>27</v>
      </c>
      <c r="S59" s="291"/>
      <c r="T59" s="291"/>
      <c r="U59" s="291"/>
      <c r="V59" s="273" t="s">
        <v>38</v>
      </c>
      <c r="W59" s="274"/>
      <c r="X59" s="274"/>
      <c r="Y59" s="276"/>
      <c r="Z59" s="292" t="s">
        <v>26</v>
      </c>
      <c r="AA59" s="258"/>
      <c r="AB59" s="258"/>
      <c r="AC59" s="263"/>
      <c r="AD59" s="262" t="s">
        <v>37</v>
      </c>
      <c r="AE59" s="258"/>
      <c r="AF59" s="258"/>
      <c r="AG59" s="293"/>
      <c r="AH59" s="297" t="s">
        <v>28</v>
      </c>
      <c r="AI59" s="298"/>
      <c r="AJ59" s="298"/>
      <c r="AK59" s="300"/>
      <c r="AL59" s="297" t="s">
        <v>59</v>
      </c>
      <c r="AM59" s="298"/>
      <c r="AN59" s="298"/>
      <c r="AO59" s="300"/>
      <c r="AP59" s="297" t="s">
        <v>48</v>
      </c>
      <c r="AQ59" s="298"/>
      <c r="AR59" s="298"/>
      <c r="AS59" s="299"/>
      <c r="AT59" s="262" t="s">
        <v>61</v>
      </c>
      <c r="AU59" s="258"/>
      <c r="AV59" s="258"/>
      <c r="AW59" s="263"/>
      <c r="AX59" s="294" t="s">
        <v>20</v>
      </c>
      <c r="AY59" s="295"/>
      <c r="AZ59" s="295"/>
      <c r="BA59" s="296"/>
    </row>
    <row r="60" spans="1:55" s="50" customFormat="1" ht="50.25" customHeight="1" thickBot="1" x14ac:dyDescent="0.3">
      <c r="A60" s="289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0.12285622842031461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1">B61+F61+J61+N61+R61+V61+Z61+AD61+AH61+AP61+AL61+AT61</f>
        <v>122</v>
      </c>
      <c r="AY61" s="17">
        <f t="shared" si="21"/>
        <v>18551.309335999998</v>
      </c>
      <c r="AZ61" s="17">
        <f t="shared" si="21"/>
        <v>7643.3539775400004</v>
      </c>
      <c r="BA61" s="91">
        <f>AY61/AY65</f>
        <v>0.1731678842675109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36</v>
      </c>
      <c r="G62" s="6">
        <v>9121.0293000000001</v>
      </c>
      <c r="H62" s="26">
        <v>4268.1367739999996</v>
      </c>
      <c r="I62" s="13">
        <f>G62/G65</f>
        <v>0.72891003174932023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1"/>
        <v>217</v>
      </c>
      <c r="AY62" s="17">
        <f t="shared" si="21"/>
        <v>53972.690847999998</v>
      </c>
      <c r="AZ62" s="17">
        <f t="shared" si="21"/>
        <v>22745.409335189997</v>
      </c>
      <c r="BA62" s="12">
        <f>AY62/AY65</f>
        <v>0.50381008224769586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0.14823373983036517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2">B63+F63+J63+N63+R63+V63+Z63+AD63+AH63+AP63+AL63</f>
        <v>52</v>
      </c>
      <c r="AY63" s="17">
        <f>C63+G63+K63+O63+S63+W63+AA63+AE63+AI63+AQ63+AM63</f>
        <v>25629.040599</v>
      </c>
      <c r="AZ63" s="17">
        <f t="shared" si="22"/>
        <v>11651.365820000001</v>
      </c>
      <c r="BA63" s="12">
        <f>AY63/AY65</f>
        <v>0.23923522895079444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8.3786804533998741E-2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3">SUM(B61:B64)</f>
        <v>60</v>
      </c>
      <c r="C65" s="53">
        <f t="shared" si="23"/>
        <v>10390.144</v>
      </c>
      <c r="D65" s="119">
        <f>SUM(D61:D64)</f>
        <v>3736.8505570000002</v>
      </c>
      <c r="E65" s="57">
        <f t="shared" si="23"/>
        <v>1</v>
      </c>
      <c r="F65" s="45">
        <f t="shared" si="23"/>
        <v>60</v>
      </c>
      <c r="G65" s="47">
        <f>SUM(G61:G64)</f>
        <v>12513.2443</v>
      </c>
      <c r="H65" s="47">
        <f t="shared" si="23"/>
        <v>5838.5483715399996</v>
      </c>
      <c r="I65" s="46">
        <f t="shared" si="23"/>
        <v>1</v>
      </c>
      <c r="J65" s="59">
        <f t="shared" si="23"/>
        <v>61</v>
      </c>
      <c r="K65" s="60">
        <f t="shared" si="23"/>
        <v>10594.067986</v>
      </c>
      <c r="L65" s="61">
        <f t="shared" si="23"/>
        <v>4834.1860830000005</v>
      </c>
      <c r="M65" s="40">
        <f t="shared" si="23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4">SUM(S61:S64)</f>
        <v>18530.201498999999</v>
      </c>
      <c r="T65" s="43">
        <f t="shared" si="24"/>
        <v>7738.1927529999994</v>
      </c>
      <c r="U65" s="55">
        <f t="shared" si="24"/>
        <v>1</v>
      </c>
      <c r="V65" s="53">
        <f t="shared" ref="V65:BA65" si="25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5"/>
        <v>1</v>
      </c>
      <c r="Z65" s="39">
        <f t="shared" si="25"/>
        <v>21</v>
      </c>
      <c r="AA65" s="42">
        <f t="shared" si="25"/>
        <v>6420.7</v>
      </c>
      <c r="AB65" s="42">
        <f t="shared" si="25"/>
        <v>2020.3215539900002</v>
      </c>
      <c r="AC65" s="38">
        <f t="shared" si="25"/>
        <v>1</v>
      </c>
      <c r="AD65" s="34">
        <f t="shared" si="25"/>
        <v>33</v>
      </c>
      <c r="AE65" s="42">
        <f t="shared" si="25"/>
        <v>5459.2129519999999</v>
      </c>
      <c r="AF65" s="42">
        <f t="shared" si="25"/>
        <v>2475.1545302000004</v>
      </c>
      <c r="AG65" s="38">
        <f t="shared" si="25"/>
        <v>1</v>
      </c>
      <c r="AH65" s="34">
        <f>SUM(AH61:AH64)</f>
        <v>14</v>
      </c>
      <c r="AI65" s="42">
        <f t="shared" si="25"/>
        <v>4450.9930000000004</v>
      </c>
      <c r="AJ65" s="43">
        <f t="shared" si="25"/>
        <v>1985.7492520000001</v>
      </c>
      <c r="AK65" s="40">
        <f t="shared" ref="AK65:AS65" si="26">SUM(AK61:AK64)</f>
        <v>1</v>
      </c>
      <c r="AL65" s="140">
        <f t="shared" si="25"/>
        <v>2</v>
      </c>
      <c r="AM65" s="140">
        <f t="shared" si="25"/>
        <v>40.5</v>
      </c>
      <c r="AN65" s="140">
        <f t="shared" si="25"/>
        <v>17.00432</v>
      </c>
      <c r="AO65" s="140">
        <f t="shared" si="25"/>
        <v>1</v>
      </c>
      <c r="AP65" s="34">
        <f>SUM(AP61:AP64)</f>
        <v>16</v>
      </c>
      <c r="AQ65" s="42">
        <f>SUM(AQ61:AQ64)</f>
        <v>8405.2000000000007</v>
      </c>
      <c r="AR65" s="42">
        <f t="shared" si="26"/>
        <v>3931.0587999999998</v>
      </c>
      <c r="AS65" s="226">
        <f t="shared" si="26"/>
        <v>0.99999999999999989</v>
      </c>
      <c r="AT65" s="229">
        <f>SUM(AT61:AT64)</f>
        <v>1</v>
      </c>
      <c r="AU65" s="213">
        <f t="shared" ref="AU65:AV65" si="27">SUM(AU61:AU64)</f>
        <v>43.904000000000003</v>
      </c>
      <c r="AV65" s="213">
        <f t="shared" si="27"/>
        <v>21.952000000000002</v>
      </c>
      <c r="AW65" s="212">
        <f>SUM(AW61:AW64)</f>
        <v>1</v>
      </c>
      <c r="AX65" s="110">
        <f>SUM(AX61:AX64)</f>
        <v>404</v>
      </c>
      <c r="AY65" s="238">
        <f>SUM(AY61:AY64)</f>
        <v>107129.040783</v>
      </c>
      <c r="AZ65" s="239">
        <f>SUM(AZ61:AZ64)</f>
        <v>46195.291410730002</v>
      </c>
      <c r="BA65" s="38">
        <f t="shared" si="25"/>
        <v>0.99999999999999989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2022-06-24T08:36:10Z</dcterms:modified>
</cp:coreProperties>
</file>